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viking2001user\Desktop\Matkalaskut\"/>
    </mc:Choice>
  </mc:AlternateContent>
  <xr:revisionPtr revIDLastSave="0" documentId="13_ncr:1_{8E4AA78D-16D2-4D50-A89D-4D1A890A7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uluilmoitus" sheetId="1" r:id="rId1"/>
    <sheet name="Tietue" sheetId="2" r:id="rId2"/>
  </sheets>
  <definedNames>
    <definedName name="_xlnm.Print_Area" localSheetId="0">Kuluilmoitus!$A$1:$J$38</definedName>
    <definedName name="_xlnm.Print_Titles" localSheetId="0">Kuluilmoitus!$10:$10</definedName>
  </definedNames>
  <calcPr calcId="191029"/>
</workbook>
</file>

<file path=xl/calcChain.xml><?xml version="1.0" encoding="utf-8"?>
<calcChain xmlns="http://schemas.openxmlformats.org/spreadsheetml/2006/main">
  <c r="F8" i="1" l="1"/>
  <c r="A35" i="1"/>
  <c r="I35" i="1"/>
  <c r="H35" i="1"/>
  <c r="F35" i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F2" i="2"/>
  <c r="E35" i="1"/>
  <c r="J35" i="1" l="1"/>
  <c r="G35" i="1"/>
</calcChain>
</file>

<file path=xl/sharedStrings.xml><?xml version="1.0" encoding="utf-8"?>
<sst xmlns="http://schemas.openxmlformats.org/spreadsheetml/2006/main" count="37" uniqueCount="37">
  <si>
    <t>Maksaja:</t>
  </si>
  <si>
    <t>Henkilötunnus:</t>
  </si>
  <si>
    <t>Matkan tarkoitus</t>
  </si>
  <si>
    <t>Ajoreitti</t>
  </si>
  <si>
    <t>Kilometrit yht.</t>
  </si>
  <si>
    <t>Aika ja paikka</t>
  </si>
  <si>
    <t>Laskun lähettäjä</t>
  </si>
  <si>
    <t>Laskun hyväksyjä</t>
  </si>
  <si>
    <t>Saajan tilinumero</t>
  </si>
  <si>
    <t>(loppuosa pakollinen matkakorvauksia maksettaessa)</t>
  </si>
  <si>
    <t xml:space="preserve">Maksun saaja: </t>
  </si>
  <si>
    <t>(IBAN)</t>
  </si>
  <si>
    <t>Reitti</t>
  </si>
  <si>
    <t>Kuusamo-Ruka-Kuusamo</t>
  </si>
  <si>
    <t>Ruka-Kuusamo-Ruka</t>
  </si>
  <si>
    <t>Kuusamo-Oulu-Kuusamo</t>
  </si>
  <si>
    <t>Kuusamo-Rovaniemi-Kuusamo</t>
  </si>
  <si>
    <t>Maksaja</t>
  </si>
  <si>
    <t>KEV/Hiihtojaosto</t>
  </si>
  <si>
    <t>KEV/Mäkijaosto</t>
  </si>
  <si>
    <t>KEV/Keilajaosto</t>
  </si>
  <si>
    <t>KEV/Yleisurheilujaosto</t>
  </si>
  <si>
    <t>KEV/Tanssijaosto</t>
  </si>
  <si>
    <t>KEV/Suunnistusjaosto</t>
  </si>
  <si>
    <t>KEV/Voimanostojaosto</t>
  </si>
  <si>
    <t>€/km</t>
  </si>
  <si>
    <t>PVM</t>
  </si>
  <si>
    <t>Reitti yht. €</t>
  </si>
  <si>
    <t>Osanotto-maksut (kuitit)</t>
  </si>
  <si>
    <t>Majoitus (kuitit)</t>
  </si>
  <si>
    <t>Lähtö</t>
  </si>
  <si>
    <t>Paluu</t>
  </si>
  <si>
    <t>Yht. €</t>
  </si>
  <si>
    <t>(jaosto/alaosasto)</t>
  </si>
  <si>
    <t xml:space="preserve">Kuusamon Erä-Veikot ry.                                                                                                                              </t>
  </si>
  <si>
    <t>MATKALASKU</t>
  </si>
  <si>
    <t>(sukunimi etunimi)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</si>
</sst>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m/d/yyyy;;"/>
    <numFmt numFmtId="169" formatCode="_-* #,##0.00\ [$€-40B]_-;\-* #,##0.00\ [$€-40B]_-;_-* &quot;-&quot;??\ [$€-40B]_-;_-@_-"/>
    <numFmt numFmtId="170" formatCode="#,##0.00\ &quot;€&quot;"/>
    <numFmt numFmtId="171" formatCode="#,##0.0"/>
  </numFmts>
  <fonts count="15" x14ac:knownFonts="1">
    <font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i/>
      <sz val="8"/>
      <name val="Arial"/>
      <family val="2"/>
      <scheme val="minor"/>
    </font>
    <font>
      <sz val="8"/>
      <color theme="1"/>
      <name val="Arial"/>
      <family val="2"/>
      <scheme val="minor"/>
    </font>
    <font>
      <b/>
      <sz val="10"/>
      <color rgb="FF2B2B00"/>
      <name val="Arial"/>
      <family val="2"/>
      <scheme val="major"/>
    </font>
    <font>
      <b/>
      <sz val="10"/>
      <color theme="1" tint="0.34998626667073579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u/>
      <sz val="10"/>
      <name val="Arial"/>
      <family val="2"/>
      <scheme val="minor"/>
    </font>
    <font>
      <b/>
      <sz val="16"/>
      <color theme="1" tint="0.14999847407452621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 applyProtection="1">
      <alignment vertical="top" wrapText="1"/>
      <protection locked="0"/>
    </xf>
    <xf numFmtId="0" fontId="5" fillId="3" borderId="0" xfId="0" applyFont="1" applyFill="1" applyAlignment="1" applyProtection="1">
      <alignment horizontal="center" vertical="top" wrapText="1"/>
      <protection locked="0"/>
    </xf>
    <xf numFmtId="14" fontId="0" fillId="0" borderId="0" xfId="0" applyNumberFormat="1" applyAlignment="1">
      <alignment horizontal="left"/>
    </xf>
    <xf numFmtId="170" fontId="0" fillId="3" borderId="0" xfId="3" applyNumberFormat="1" applyFont="1" applyFill="1" applyBorder="1"/>
    <xf numFmtId="49" fontId="3" fillId="3" borderId="4" xfId="0" applyNumberFormat="1" applyFont="1" applyFill="1" applyBorder="1" applyAlignment="1" applyProtection="1">
      <alignment horizontal="left" vertical="center"/>
      <protection locked="0"/>
    </xf>
    <xf numFmtId="171" fontId="3" fillId="3" borderId="4" xfId="3" applyNumberFormat="1" applyFont="1" applyFill="1" applyBorder="1" applyAlignment="1" applyProtection="1">
      <alignment horizontal="center" vertical="center" wrapText="1"/>
      <protection locked="0"/>
    </xf>
    <xf numFmtId="170" fontId="3" fillId="3" borderId="4" xfId="3" applyNumberFormat="1" applyFont="1" applyFill="1" applyBorder="1" applyAlignment="1" applyProtection="1">
      <alignment horizontal="center" vertical="center" wrapText="1"/>
      <protection locked="0"/>
    </xf>
    <xf numFmtId="170" fontId="3" fillId="3" borderId="4" xfId="3" applyNumberFormat="1" applyFont="1" applyFill="1" applyBorder="1" applyAlignment="1" applyProtection="1">
      <alignment horizontal="center" vertical="center"/>
    </xf>
    <xf numFmtId="170" fontId="3" fillId="3" borderId="4" xfId="3" applyNumberFormat="1" applyFont="1" applyFill="1" applyBorder="1" applyAlignment="1" applyProtection="1">
      <alignment horizontal="center" vertical="center"/>
      <protection locked="0"/>
    </xf>
    <xf numFmtId="170" fontId="3" fillId="3" borderId="3" xfId="3" applyNumberFormat="1" applyFont="1" applyFill="1" applyBorder="1" applyAlignment="1" applyProtection="1">
      <alignment horizontal="center" vertical="center"/>
    </xf>
    <xf numFmtId="49" fontId="3" fillId="3" borderId="3" xfId="0" applyNumberFormat="1" applyFont="1" applyFill="1" applyBorder="1" applyAlignment="1" applyProtection="1">
      <alignment horizontal="left" vertical="center"/>
      <protection locked="0"/>
    </xf>
    <xf numFmtId="171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170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170" fontId="3" fillId="3" borderId="3" xfId="3" applyNumberFormat="1" applyFont="1" applyFill="1" applyBorder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 applyProtection="1">
      <alignment horizontal="left" vertical="center"/>
      <protection locked="0"/>
    </xf>
    <xf numFmtId="170" fontId="6" fillId="3" borderId="3" xfId="3" applyNumberFormat="1" applyFont="1" applyFill="1" applyBorder="1" applyAlignment="1" applyProtection="1">
      <alignment horizontal="center" vertical="center"/>
    </xf>
    <xf numFmtId="170" fontId="6" fillId="3" borderId="3" xfId="3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left" vertical="center"/>
      <protection locked="0"/>
    </xf>
    <xf numFmtId="171" fontId="3" fillId="4" borderId="3" xfId="3" applyNumberFormat="1" applyFont="1" applyFill="1" applyBorder="1" applyAlignment="1" applyProtection="1">
      <alignment horizontal="center" vertical="center" wrapText="1"/>
      <protection locked="0"/>
    </xf>
    <xf numFmtId="170" fontId="3" fillId="4" borderId="3" xfId="3" applyNumberFormat="1" applyFont="1" applyFill="1" applyBorder="1" applyAlignment="1" applyProtection="1">
      <alignment horizontal="center" vertical="center" wrapText="1"/>
      <protection locked="0"/>
    </xf>
    <xf numFmtId="170" fontId="3" fillId="4" borderId="3" xfId="3" applyNumberFormat="1" applyFont="1" applyFill="1" applyBorder="1" applyAlignment="1" applyProtection="1">
      <alignment horizontal="center" vertical="center"/>
    </xf>
    <xf numFmtId="170" fontId="3" fillId="4" borderId="3" xfId="3" applyNumberFormat="1" applyFont="1" applyFill="1" applyBorder="1" applyAlignment="1" applyProtection="1">
      <alignment horizontal="center" vertical="center"/>
      <protection locked="0"/>
    </xf>
    <xf numFmtId="49" fontId="3" fillId="4" borderId="5" xfId="0" applyNumberFormat="1" applyFont="1" applyFill="1" applyBorder="1" applyAlignment="1" applyProtection="1">
      <alignment horizontal="left" vertical="center"/>
      <protection locked="0"/>
    </xf>
    <xf numFmtId="170" fontId="3" fillId="4" borderId="5" xfId="3" applyNumberFormat="1" applyFont="1" applyFill="1" applyBorder="1" applyAlignment="1" applyProtection="1">
      <alignment horizontal="center" vertical="center"/>
    </xf>
    <xf numFmtId="170" fontId="3" fillId="4" borderId="5" xfId="3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171" fontId="6" fillId="3" borderId="3" xfId="3" applyNumberFormat="1" applyFont="1" applyFill="1" applyBorder="1" applyAlignment="1" applyProtection="1">
      <alignment horizontal="center" vertical="center" wrapText="1"/>
      <protection locked="0"/>
    </xf>
    <xf numFmtId="170" fontId="6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14" fillId="3" borderId="0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/>
    </xf>
    <xf numFmtId="168" fontId="10" fillId="0" borderId="0" xfId="0" applyNumberFormat="1" applyFont="1" applyAlignment="1" applyProtection="1">
      <alignment horizontal="center"/>
    </xf>
    <xf numFmtId="0" fontId="12" fillId="0" borderId="0" xfId="0" applyFont="1" applyProtection="1"/>
    <xf numFmtId="0" fontId="1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168" fontId="10" fillId="3" borderId="0" xfId="0" applyNumberFormat="1" applyFont="1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center" vertical="center" wrapText="1"/>
    </xf>
    <xf numFmtId="170" fontId="4" fillId="3" borderId="4" xfId="0" applyNumberFormat="1" applyFont="1" applyFill="1" applyBorder="1" applyAlignment="1" applyProtection="1">
      <alignment horizontal="center" vertical="center" wrapText="1"/>
    </xf>
    <xf numFmtId="169" fontId="4" fillId="3" borderId="4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left" vertical="center"/>
    </xf>
    <xf numFmtId="49" fontId="3" fillId="2" borderId="7" xfId="0" applyNumberFormat="1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vertical="top"/>
    </xf>
    <xf numFmtId="0" fontId="10" fillId="0" borderId="0" xfId="0" applyFont="1" applyProtection="1"/>
    <xf numFmtId="49" fontId="12" fillId="0" borderId="1" xfId="0" applyNumberFormat="1" applyFont="1" applyBorder="1" applyAlignment="1" applyProtection="1">
      <alignment horizontal="left"/>
      <protection locked="0"/>
    </xf>
    <xf numFmtId="171" fontId="3" fillId="4" borderId="3" xfId="3" applyNumberFormat="1" applyFont="1" applyFill="1" applyBorder="1" applyAlignment="1" applyProtection="1">
      <alignment horizontal="center" vertical="center"/>
      <protection locked="0"/>
    </xf>
    <xf numFmtId="171" fontId="3" fillId="4" borderId="5" xfId="3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4" borderId="3" xfId="0" applyNumberFormat="1" applyFont="1" applyFill="1" applyBorder="1" applyAlignment="1" applyProtection="1">
      <alignment horizontal="left" vertical="center"/>
      <protection locked="0"/>
    </xf>
    <xf numFmtId="0" fontId="3" fillId="3" borderId="3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center"/>
    </xf>
  </cellXfs>
  <cellStyles count="6">
    <cellStyle name="Normaali" xfId="0" builtinId="0" customBuiltin="1"/>
    <cellStyle name="Pilkku" xfId="1" builtinId="3" customBuiltin="1"/>
    <cellStyle name="Pilkku [0]" xfId="2" builtinId="6" customBuiltin="1"/>
    <cellStyle name="Prosenttia" xfId="5" builtinId="5" customBuiltin="1"/>
    <cellStyle name="Valuutta" xfId="3" builtinId="4" customBuiltin="1"/>
    <cellStyle name="Valuutta [0]" xfId="4" builtinId="7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vertAlign val="baseline"/>
        <sz val="8"/>
      </font>
      <numFmt numFmtId="170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outline val="0"/>
        <shadow val="0"/>
        <vertAlign val="baseline"/>
        <sz val="8"/>
      </font>
      <numFmt numFmtId="170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numFmt numFmtId="170" formatCode="#,##0.00\ &quot;€&quot;"/>
      <fill>
        <patternFill patternType="solid">
          <fgColor indexed="64"/>
          <bgColor theme="0"/>
        </patternFill>
      </fill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outline val="0"/>
        <shadow val="0"/>
        <vertAlign val="baseline"/>
        <sz val="8"/>
      </font>
      <numFmt numFmtId="171" formatCode="#,##0.0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vertAlign val="baseline"/>
        <sz val="8"/>
      </font>
      <numFmt numFmtId="170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169" formatCode="_-* #,##0.00\ [$€-40B]_-;\-* #,##0.00\ [$€-40B]_-;_-* &quot;-&quot;??\ [$€-40B]_-;_-@_-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169" formatCode="_-* #,##0.00\ [$€-40B]_-;\-* #,##0.00\ [$€-40B]_-;_-* &quot;-&quot;??\ [$€-40B]_-;_-@_-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170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169" formatCode="_-* #,##0.00\ [$€-40B]_-;\-* #,##0.00\ [$€-40B]_-;_-* &quot;-&quot;??\ [$€-40B]_-;_-@_-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169" formatCode="_-* #,##0.00\ [$€-40B]_-;\-* #,##0.00\ [$€-40B]_-;_-* &quot;-&quot;??\ [$€-40B]_-;_-@_-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vertAlign val="baseline"/>
        <sz val="8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8"/>
        <family val="2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outline val="0"/>
        <shadow val="0"/>
        <vertAlign val="baseline"/>
        <sz val="8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585403</xdr:colOff>
      <xdr:row>1</xdr:row>
      <xdr:rowOff>95250</xdr:rowOff>
    </xdr:from>
    <xdr:to>
      <xdr:col>9</xdr:col>
      <xdr:colOff>134355</xdr:colOff>
      <xdr:row>7</xdr:row>
      <xdr:rowOff>220486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A2F7C53-253B-900E-F13E-20FB0A5B0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3753" y="590550"/>
          <a:ext cx="1587302" cy="15539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enot" displayName="Menot" ref="A10:J34" totalsRowShown="0" headerRowDxfId="8" dataDxfId="22" totalsRowDxfId="21" headerRowBorderDxfId="23">
  <sortState xmlns:xlrd2="http://schemas.microsoft.com/office/spreadsheetml/2017/richdata2" ref="A11:J11">
    <sortCondition ref="B10:B11"/>
  </sortState>
  <tableColumns count="10">
    <tableColumn id="2" xr3:uid="{00000000-0010-0000-0000-000002000000}" name="Matkan tarkoitus" dataDxfId="20" totalsRowDxfId="19"/>
    <tableColumn id="1" xr3:uid="{0BE1850A-28F1-4DF3-B2DC-C361DC2980AF}" name="Lähtö" dataDxfId="1" totalsRowDxfId="18"/>
    <tableColumn id="7" xr3:uid="{F7DBDC31-A885-4550-86D1-5A5C63107546}" name="Paluu" dataDxfId="0" totalsRowDxfId="17"/>
    <tableColumn id="15" xr3:uid="{216665FB-C197-4CE2-8185-F5314C68D99D}" name="Ajoreitti" dataDxfId="6" totalsRowDxfId="16"/>
    <tableColumn id="3" xr3:uid="{00000000-0010-0000-0000-000003000000}" name="Kilometrit yht." dataDxfId="5" totalsRowDxfId="15" dataCellStyle="Valuutta"/>
    <tableColumn id="6" xr3:uid="{FCED8A6D-BBDE-4636-B098-C940617A423C}" name="€/km" dataDxfId="4" totalsRowDxfId="14" dataCellStyle="Valuutta"/>
    <tableColumn id="5" xr3:uid="{00000000-0010-0000-0000-000005000000}" name="Reitti yht. €" dataDxfId="2" totalsRowDxfId="13" dataCellStyle="Valuutta">
      <calculatedColumnFormula>IF(Menot[[#This Row],[€/km]]*Menot[[#This Row],[Kilometrit yht.]]&gt;0,Menot[[#This Row],[€/km]]*Menot[[#This Row],[Kilometrit yht.]],"")</calculatedColumnFormula>
    </tableColumn>
    <tableColumn id="10" xr3:uid="{00000000-0010-0000-0000-00000A000000}" name="Majoitus (kuitit)" dataDxfId="3" totalsRowDxfId="12" dataCellStyle="Valuutta"/>
    <tableColumn id="4" xr3:uid="{B6EC4CB8-BC22-437E-B1B5-1B486FE518B5}" name="Osanotto-maksut (kuitit)" dataDxfId="11" totalsRowDxfId="10" dataCellStyle="Valuutta"/>
    <tableColumn id="11" xr3:uid="{00000000-0010-0000-0000-00000B000000}" name="Yht. €" dataDxfId="7" totalsRowDxfId="9" dataCellStyle="Valuutta">
      <calculatedColumnFormula>IF(SUM(Menot[[#This Row],[Reitti yht. €]:[Osanotto-maksut (kuitit)]])&gt;0,SUM(Menot[[#This Row],[Reitti yht. €]:[Osanotto-maksut (kuitit)]]),"")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Kirjoita päivämäärä, tili, kuvaus, hotelli, kuljetus, polttoaine, ateriat, puhelut, viihde ja sekalaiset menot tähän taulukkoon. Kokonaiskulut lasketaan automaattisesti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O39"/>
  <sheetViews>
    <sheetView showGridLines="0" tabSelected="1" zoomScaleNormal="100" workbookViewId="0">
      <selection activeCell="B2" sqref="B2:E2"/>
    </sheetView>
  </sheetViews>
  <sheetFormatPr defaultColWidth="9" defaultRowHeight="30" customHeight="1" x14ac:dyDescent="0.2"/>
  <cols>
    <col min="1" max="1" width="20.875" customWidth="1"/>
    <col min="2" max="2" width="7.75" style="3" customWidth="1"/>
    <col min="3" max="3" width="7.5" style="3" customWidth="1"/>
    <col min="4" max="4" width="24.375" customWidth="1"/>
    <col min="5" max="5" width="9.125" style="3" customWidth="1"/>
    <col min="6" max="6" width="8.125" style="3" customWidth="1"/>
    <col min="7" max="7" width="9.5" style="3" customWidth="1"/>
    <col min="8" max="8" width="9" style="3" customWidth="1"/>
    <col min="9" max="9" width="8.25" style="3" customWidth="1"/>
    <col min="10" max="10" width="9.625" style="3" customWidth="1"/>
    <col min="11" max="11" width="2.5" customWidth="1"/>
  </cols>
  <sheetData>
    <row r="1" spans="1:15" ht="39" customHeight="1" x14ac:dyDescent="0.25">
      <c r="A1" s="37" t="s">
        <v>34</v>
      </c>
      <c r="B1" s="37"/>
      <c r="C1" s="37"/>
      <c r="D1" s="37"/>
      <c r="E1" s="37"/>
      <c r="F1" s="37"/>
      <c r="G1" s="38" t="s">
        <v>35</v>
      </c>
      <c r="H1" s="38"/>
      <c r="I1" s="38"/>
      <c r="J1" s="38"/>
      <c r="L1" s="1"/>
    </row>
    <row r="2" spans="1:15" s="2" customFormat="1" ht="24" customHeight="1" x14ac:dyDescent="0.2">
      <c r="A2" s="33" t="s">
        <v>0</v>
      </c>
      <c r="B2" s="34"/>
      <c r="C2" s="34"/>
      <c r="D2" s="34"/>
      <c r="E2" s="34"/>
      <c r="F2" s="39"/>
      <c r="G2" s="39"/>
      <c r="H2" s="40"/>
      <c r="I2" s="40"/>
      <c r="J2" s="40"/>
      <c r="K2"/>
      <c r="O2" s="8"/>
    </row>
    <row r="3" spans="1:15" ht="14.1" customHeight="1" x14ac:dyDescent="0.25">
      <c r="A3" s="35"/>
      <c r="B3" s="59" t="s">
        <v>33</v>
      </c>
      <c r="C3" s="59"/>
      <c r="D3" s="59"/>
      <c r="E3" s="59"/>
      <c r="F3" s="41"/>
      <c r="G3" s="42"/>
      <c r="H3" s="42"/>
      <c r="I3" s="42"/>
      <c r="J3" s="43"/>
      <c r="L3" s="1"/>
    </row>
    <row r="4" spans="1:15" ht="24" customHeight="1" x14ac:dyDescent="0.2">
      <c r="A4" s="36" t="s">
        <v>10</v>
      </c>
      <c r="B4" s="63"/>
      <c r="C4" s="63"/>
      <c r="D4" s="63"/>
      <c r="E4" s="63"/>
      <c r="F4" s="44"/>
      <c r="G4" s="42"/>
      <c r="H4" s="42"/>
      <c r="I4" s="42"/>
      <c r="J4" s="43"/>
    </row>
    <row r="5" spans="1:15" ht="14.1" customHeight="1" x14ac:dyDescent="0.2">
      <c r="A5" s="36"/>
      <c r="B5" s="62" t="s">
        <v>36</v>
      </c>
      <c r="C5" s="62"/>
      <c r="D5" s="62"/>
      <c r="E5" s="42"/>
      <c r="F5" s="42"/>
      <c r="G5" s="42"/>
      <c r="H5" s="42"/>
      <c r="I5" s="42"/>
      <c r="J5" s="42"/>
    </row>
    <row r="6" spans="1:15" ht="24" customHeight="1" x14ac:dyDescent="0.2">
      <c r="A6" s="36" t="s">
        <v>1</v>
      </c>
      <c r="B6" s="63"/>
      <c r="C6" s="63"/>
      <c r="D6" s="63"/>
      <c r="E6" s="63"/>
      <c r="F6" s="45"/>
      <c r="G6" s="42"/>
      <c r="H6" s="42"/>
      <c r="I6" s="42"/>
      <c r="J6" s="42"/>
    </row>
    <row r="7" spans="1:15" ht="14.1" customHeight="1" x14ac:dyDescent="0.2">
      <c r="A7" s="35"/>
      <c r="B7" s="60" t="s">
        <v>9</v>
      </c>
      <c r="C7" s="60"/>
      <c r="D7" s="60"/>
      <c r="E7" s="60"/>
      <c r="F7" s="46"/>
      <c r="G7" s="42"/>
      <c r="H7" s="42"/>
      <c r="I7" s="42"/>
      <c r="J7" s="47"/>
    </row>
    <row r="8" spans="1:15" ht="24" customHeight="1" x14ac:dyDescent="0.2">
      <c r="A8" s="36" t="s">
        <v>8</v>
      </c>
      <c r="B8" s="63"/>
      <c r="C8" s="63"/>
      <c r="D8" s="63"/>
      <c r="E8" s="63"/>
      <c r="F8" s="78" t="str">
        <f>IF(B8&gt;0,IF(LEN(SUBSTITUTE(B8," ",""))=18,"","Tarkista tilinumero"),"")</f>
        <v/>
      </c>
      <c r="G8" s="78"/>
      <c r="H8" s="42"/>
      <c r="I8" s="42"/>
      <c r="J8" s="42"/>
    </row>
    <row r="9" spans="1:15" ht="14.1" customHeight="1" x14ac:dyDescent="0.2">
      <c r="A9" s="36"/>
      <c r="B9" s="61" t="s">
        <v>11</v>
      </c>
      <c r="C9" s="62"/>
      <c r="D9" s="44"/>
      <c r="E9" s="44"/>
      <c r="F9" s="44"/>
      <c r="G9" s="42"/>
      <c r="H9" s="42"/>
      <c r="I9" s="42"/>
      <c r="J9" s="42"/>
    </row>
    <row r="10" spans="1:15" ht="34.5" customHeight="1" x14ac:dyDescent="0.2">
      <c r="A10" s="48" t="s">
        <v>2</v>
      </c>
      <c r="B10" s="49" t="s">
        <v>30</v>
      </c>
      <c r="C10" s="49" t="s">
        <v>31</v>
      </c>
      <c r="D10" s="49" t="s">
        <v>3</v>
      </c>
      <c r="E10" s="50" t="s">
        <v>4</v>
      </c>
      <c r="F10" s="50" t="s">
        <v>25</v>
      </c>
      <c r="G10" s="50" t="s">
        <v>27</v>
      </c>
      <c r="H10" s="50" t="s">
        <v>29</v>
      </c>
      <c r="I10" s="51" t="s">
        <v>28</v>
      </c>
      <c r="J10" s="49" t="s">
        <v>32</v>
      </c>
    </row>
    <row r="11" spans="1:15" ht="24.95" customHeight="1" x14ac:dyDescent="0.2">
      <c r="A11" s="9"/>
      <c r="B11" s="66"/>
      <c r="C11" s="66"/>
      <c r="D11" s="9"/>
      <c r="E11" s="10"/>
      <c r="F11" s="11"/>
      <c r="G11" s="12" t="str">
        <f>IF(Menot[[#This Row],[€/km]]*Menot[[#This Row],[Kilometrit yht.]]&gt;0,Menot[[#This Row],[€/km]]*Menot[[#This Row],[Kilometrit yht.]],"")</f>
        <v/>
      </c>
      <c r="H11" s="13"/>
      <c r="I11" s="13"/>
      <c r="J11" s="14" t="str">
        <f>IF(SUM(Menot[[#This Row],[Reitti yht. €]:[Osanotto-maksut (kuitit)]])&gt;0,SUM(Menot[[#This Row],[Reitti yht. €]:[Osanotto-maksut (kuitit)]]),"")</f>
        <v/>
      </c>
    </row>
    <row r="12" spans="1:15" ht="24.95" customHeight="1" x14ac:dyDescent="0.2">
      <c r="A12" s="22"/>
      <c r="B12" s="67"/>
      <c r="C12" s="67"/>
      <c r="D12" s="22"/>
      <c r="E12" s="23"/>
      <c r="F12" s="24"/>
      <c r="G12" s="25" t="str">
        <f>IF(Menot[[#This Row],[€/km]]*Menot[[#This Row],[Kilometrit yht.]]&gt;0,Menot[[#This Row],[€/km]]*Menot[[#This Row],[Kilometrit yht.]],"")</f>
        <v/>
      </c>
      <c r="H12" s="26"/>
      <c r="I12" s="26"/>
      <c r="J12" s="25" t="str">
        <f>IF(SUM(Menot[[#This Row],[Reitti yht. €]:[Osanotto-maksut (kuitit)]])&gt;0,SUM(Menot[[#This Row],[Reitti yht. €]:[Osanotto-maksut (kuitit)]]),"")</f>
        <v/>
      </c>
    </row>
    <row r="13" spans="1:15" ht="24.95" customHeight="1" x14ac:dyDescent="0.2">
      <c r="A13" s="19"/>
      <c r="B13" s="68"/>
      <c r="C13" s="68"/>
      <c r="D13" s="15"/>
      <c r="E13" s="31"/>
      <c r="F13" s="32"/>
      <c r="G13" s="20" t="str">
        <f>IF(Menot[[#This Row],[€/km]]*Menot[[#This Row],[Kilometrit yht.]]&gt;0,Menot[[#This Row],[€/km]]*Menot[[#This Row],[Kilometrit yht.]],"")</f>
        <v/>
      </c>
      <c r="H13" s="21"/>
      <c r="I13" s="21"/>
      <c r="J13" s="14" t="str">
        <f>IF(SUM(Menot[[#This Row],[Reitti yht. €]:[Osanotto-maksut (kuitit)]])&gt;0,SUM(Menot[[#This Row],[Reitti yht. €]:[Osanotto-maksut (kuitit)]]),"")</f>
        <v/>
      </c>
    </row>
    <row r="14" spans="1:15" ht="24.95" customHeight="1" x14ac:dyDescent="0.2">
      <c r="A14" s="22"/>
      <c r="B14" s="67"/>
      <c r="C14" s="67"/>
      <c r="D14" s="22"/>
      <c r="E14" s="23"/>
      <c r="F14" s="24"/>
      <c r="G14" s="25" t="str">
        <f>IF(Menot[[#This Row],[€/km]]*Menot[[#This Row],[Kilometrit yht.]]&gt;0,Menot[[#This Row],[€/km]]*Menot[[#This Row],[Kilometrit yht.]],"")</f>
        <v/>
      </c>
      <c r="H14" s="26"/>
      <c r="I14" s="26"/>
      <c r="J14" s="25" t="str">
        <f>IF(SUM(Menot[[#This Row],[Reitti yht. €]:[Osanotto-maksut (kuitit)]])&gt;0,SUM(Menot[[#This Row],[Reitti yht. €]:[Osanotto-maksut (kuitit)]]),"")</f>
        <v/>
      </c>
    </row>
    <row r="15" spans="1:15" ht="24.95" customHeight="1" x14ac:dyDescent="0.2">
      <c r="A15" s="19"/>
      <c r="B15" s="68"/>
      <c r="C15" s="68"/>
      <c r="D15" s="15"/>
      <c r="E15" s="31"/>
      <c r="F15" s="32"/>
      <c r="G15" s="20" t="str">
        <f>IF(Menot[[#This Row],[€/km]]*Menot[[#This Row],[Kilometrit yht.]]&gt;0,Menot[[#This Row],[€/km]]*Menot[[#This Row],[Kilometrit yht.]],"")</f>
        <v/>
      </c>
      <c r="H15" s="21"/>
      <c r="I15" s="21"/>
      <c r="J15" s="14" t="str">
        <f>IF(SUM(Menot[[#This Row],[Reitti yht. €]:[Osanotto-maksut (kuitit)]])&gt;0,SUM(Menot[[#This Row],[Reitti yht. €]:[Osanotto-maksut (kuitit)]]),"")</f>
        <v/>
      </c>
    </row>
    <row r="16" spans="1:15" ht="24.95" customHeight="1" x14ac:dyDescent="0.2">
      <c r="A16" s="22"/>
      <c r="B16" s="67"/>
      <c r="C16" s="67"/>
      <c r="D16" s="22"/>
      <c r="E16" s="23"/>
      <c r="F16" s="24"/>
      <c r="G16" s="25" t="str">
        <f>IF(Menot[[#This Row],[€/km]]*Menot[[#This Row],[Kilometrit yht.]]&gt;0,Menot[[#This Row],[€/km]]*Menot[[#This Row],[Kilometrit yht.]],"")</f>
        <v/>
      </c>
      <c r="H16" s="26"/>
      <c r="I16" s="26"/>
      <c r="J16" s="25" t="str">
        <f>IF(SUM(Menot[[#This Row],[Reitti yht. €]:[Osanotto-maksut (kuitit)]])&gt;0,SUM(Menot[[#This Row],[Reitti yht. €]:[Osanotto-maksut (kuitit)]]),"")</f>
        <v/>
      </c>
    </row>
    <row r="17" spans="1:10" ht="24.95" customHeight="1" x14ac:dyDescent="0.2">
      <c r="A17" s="19"/>
      <c r="B17" s="68"/>
      <c r="C17" s="68"/>
      <c r="D17" s="15"/>
      <c r="E17" s="31"/>
      <c r="F17" s="32"/>
      <c r="G17" s="20" t="str">
        <f>IF(Menot[[#This Row],[€/km]]*Menot[[#This Row],[Kilometrit yht.]]&gt;0,Menot[[#This Row],[€/km]]*Menot[[#This Row],[Kilometrit yht.]],"")</f>
        <v/>
      </c>
      <c r="H17" s="21"/>
      <c r="I17" s="21"/>
      <c r="J17" s="14" t="str">
        <f>IF(SUM(Menot[[#This Row],[Reitti yht. €]:[Osanotto-maksut (kuitit)]])&gt;0,SUM(Menot[[#This Row],[Reitti yht. €]:[Osanotto-maksut (kuitit)]]),"")</f>
        <v/>
      </c>
    </row>
    <row r="18" spans="1:10" ht="24.95" customHeight="1" x14ac:dyDescent="0.2">
      <c r="A18" s="22"/>
      <c r="B18" s="67"/>
      <c r="C18" s="67"/>
      <c r="D18" s="22"/>
      <c r="E18" s="23"/>
      <c r="F18" s="24"/>
      <c r="G18" s="25" t="str">
        <f>IF(Menot[[#This Row],[€/km]]*Menot[[#This Row],[Kilometrit yht.]]&gt;0,Menot[[#This Row],[€/km]]*Menot[[#This Row],[Kilometrit yht.]],"")</f>
        <v/>
      </c>
      <c r="H18" s="26"/>
      <c r="I18" s="26"/>
      <c r="J18" s="25" t="str">
        <f>IF(SUM(Menot[[#This Row],[Reitti yht. €]:[Osanotto-maksut (kuitit)]])&gt;0,SUM(Menot[[#This Row],[Reitti yht. €]:[Osanotto-maksut (kuitit)]]),"")</f>
        <v/>
      </c>
    </row>
    <row r="19" spans="1:10" ht="24.95" customHeight="1" x14ac:dyDescent="0.2">
      <c r="A19" s="19"/>
      <c r="B19" s="68"/>
      <c r="C19" s="68"/>
      <c r="D19" s="15"/>
      <c r="E19" s="31"/>
      <c r="F19" s="32"/>
      <c r="G19" s="20" t="str">
        <f>IF(Menot[[#This Row],[€/km]]*Menot[[#This Row],[Kilometrit yht.]]&gt;0,Menot[[#This Row],[€/km]]*Menot[[#This Row],[Kilometrit yht.]],"")</f>
        <v/>
      </c>
      <c r="H19" s="21"/>
      <c r="I19" s="21"/>
      <c r="J19" s="14" t="str">
        <f>IF(SUM(Menot[[#This Row],[Reitti yht. €]:[Osanotto-maksut (kuitit)]])&gt;0,SUM(Menot[[#This Row],[Reitti yht. €]:[Osanotto-maksut (kuitit)]]),"")</f>
        <v/>
      </c>
    </row>
    <row r="20" spans="1:10" ht="24.95" customHeight="1" x14ac:dyDescent="0.2">
      <c r="A20" s="22"/>
      <c r="B20" s="67"/>
      <c r="C20" s="67"/>
      <c r="D20" s="22"/>
      <c r="E20" s="64"/>
      <c r="F20" s="26"/>
      <c r="G20" s="25" t="str">
        <f>IF(Menot[[#This Row],[€/km]]*Menot[[#This Row],[Kilometrit yht.]]&gt;0,Menot[[#This Row],[€/km]]*Menot[[#This Row],[Kilometrit yht.]],"")</f>
        <v/>
      </c>
      <c r="H20" s="26"/>
      <c r="I20" s="26"/>
      <c r="J20" s="25" t="str">
        <f>IF(SUM(Menot[[#This Row],[Reitti yht. €]:[Osanotto-maksut (kuitit)]])&gt;0,SUM(Menot[[#This Row],[Reitti yht. €]:[Osanotto-maksut (kuitit)]]),"")</f>
        <v/>
      </c>
    </row>
    <row r="21" spans="1:10" ht="24.95" customHeight="1" x14ac:dyDescent="0.2">
      <c r="A21" s="15"/>
      <c r="B21" s="68"/>
      <c r="C21" s="68"/>
      <c r="D21" s="15"/>
      <c r="E21" s="16"/>
      <c r="F21" s="17"/>
      <c r="G21" s="14" t="str">
        <f>IF(Menot[[#This Row],[€/km]]*Menot[[#This Row],[Kilometrit yht.]]&gt;0,Menot[[#This Row],[€/km]]*Menot[[#This Row],[Kilometrit yht.]],"")</f>
        <v/>
      </c>
      <c r="H21" s="18"/>
      <c r="I21" s="18"/>
      <c r="J21" s="14" t="str">
        <f>IF(SUM(Menot[[#This Row],[Reitti yht. €]:[Osanotto-maksut (kuitit)]])&gt;0,SUM(Menot[[#This Row],[Reitti yht. €]:[Osanotto-maksut (kuitit)]]),"")</f>
        <v/>
      </c>
    </row>
    <row r="22" spans="1:10" ht="24.95" customHeight="1" x14ac:dyDescent="0.2">
      <c r="A22" s="22"/>
      <c r="B22" s="67"/>
      <c r="C22" s="67"/>
      <c r="D22" s="22"/>
      <c r="E22" s="23"/>
      <c r="F22" s="24"/>
      <c r="G22" s="25" t="str">
        <f>IF(Menot[[#This Row],[€/km]]*Menot[[#This Row],[Kilometrit yht.]]&gt;0,Menot[[#This Row],[€/km]]*Menot[[#This Row],[Kilometrit yht.]],"")</f>
        <v/>
      </c>
      <c r="H22" s="26"/>
      <c r="I22" s="26"/>
      <c r="J22" s="25" t="str">
        <f>IF(SUM(Menot[[#This Row],[Reitti yht. €]:[Osanotto-maksut (kuitit)]])&gt;0,SUM(Menot[[#This Row],[Reitti yht. €]:[Osanotto-maksut (kuitit)]]),"")</f>
        <v/>
      </c>
    </row>
    <row r="23" spans="1:10" ht="24.95" customHeight="1" x14ac:dyDescent="0.2">
      <c r="A23" s="19"/>
      <c r="B23" s="68"/>
      <c r="C23" s="68"/>
      <c r="D23" s="15"/>
      <c r="E23" s="31"/>
      <c r="F23" s="32"/>
      <c r="G23" s="20" t="str">
        <f>IF(Menot[[#This Row],[€/km]]*Menot[[#This Row],[Kilometrit yht.]]&gt;0,Menot[[#This Row],[€/km]]*Menot[[#This Row],[Kilometrit yht.]],"")</f>
        <v/>
      </c>
      <c r="H23" s="21"/>
      <c r="I23" s="21"/>
      <c r="J23" s="14" t="str">
        <f>IF(SUM(Menot[[#This Row],[Reitti yht. €]:[Osanotto-maksut (kuitit)]])&gt;0,SUM(Menot[[#This Row],[Reitti yht. €]:[Osanotto-maksut (kuitit)]]),"")</f>
        <v/>
      </c>
    </row>
    <row r="24" spans="1:10" ht="24.95" customHeight="1" x14ac:dyDescent="0.2">
      <c r="A24" s="22"/>
      <c r="B24" s="67"/>
      <c r="C24" s="67"/>
      <c r="D24" s="22"/>
      <c r="E24" s="23"/>
      <c r="F24" s="24"/>
      <c r="G24" s="25" t="str">
        <f>IF(Menot[[#This Row],[€/km]]*Menot[[#This Row],[Kilometrit yht.]]&gt;0,Menot[[#This Row],[€/km]]*Menot[[#This Row],[Kilometrit yht.]],"")</f>
        <v/>
      </c>
      <c r="H24" s="26"/>
      <c r="I24" s="26"/>
      <c r="J24" s="25" t="str">
        <f>IF(SUM(Menot[[#This Row],[Reitti yht. €]:[Osanotto-maksut (kuitit)]])&gt;0,SUM(Menot[[#This Row],[Reitti yht. €]:[Osanotto-maksut (kuitit)]]),"")</f>
        <v/>
      </c>
    </row>
    <row r="25" spans="1:10" ht="24.95" customHeight="1" x14ac:dyDescent="0.2">
      <c r="A25" s="19"/>
      <c r="B25" s="68"/>
      <c r="C25" s="68"/>
      <c r="D25" s="15"/>
      <c r="E25" s="31"/>
      <c r="F25" s="32"/>
      <c r="G25" s="20" t="str">
        <f>IF(Menot[[#This Row],[€/km]]*Menot[[#This Row],[Kilometrit yht.]]&gt;0,Menot[[#This Row],[€/km]]*Menot[[#This Row],[Kilometrit yht.]],"")</f>
        <v/>
      </c>
      <c r="H25" s="21"/>
      <c r="I25" s="21"/>
      <c r="J25" s="14" t="str">
        <f>IF(SUM(Menot[[#This Row],[Reitti yht. €]:[Osanotto-maksut (kuitit)]])&gt;0,SUM(Menot[[#This Row],[Reitti yht. €]:[Osanotto-maksut (kuitit)]]),"")</f>
        <v/>
      </c>
    </row>
    <row r="26" spans="1:10" ht="24.95" customHeight="1" x14ac:dyDescent="0.2">
      <c r="A26" s="22"/>
      <c r="B26" s="67"/>
      <c r="C26" s="67"/>
      <c r="D26" s="22"/>
      <c r="E26" s="23"/>
      <c r="F26" s="24"/>
      <c r="G26" s="25" t="str">
        <f>IF(Menot[[#This Row],[€/km]]*Menot[[#This Row],[Kilometrit yht.]]&gt;0,Menot[[#This Row],[€/km]]*Menot[[#This Row],[Kilometrit yht.]],"")</f>
        <v/>
      </c>
      <c r="H26" s="26"/>
      <c r="I26" s="26"/>
      <c r="J26" s="25" t="str">
        <f>IF(SUM(Menot[[#This Row],[Reitti yht. €]:[Osanotto-maksut (kuitit)]])&gt;0,SUM(Menot[[#This Row],[Reitti yht. €]:[Osanotto-maksut (kuitit)]]),"")</f>
        <v/>
      </c>
    </row>
    <row r="27" spans="1:10" ht="24.95" customHeight="1" x14ac:dyDescent="0.2">
      <c r="A27" s="19"/>
      <c r="B27" s="68"/>
      <c r="C27" s="68"/>
      <c r="D27" s="15"/>
      <c r="E27" s="31"/>
      <c r="F27" s="32"/>
      <c r="G27" s="20" t="str">
        <f>IF(Menot[[#This Row],[€/km]]*Menot[[#This Row],[Kilometrit yht.]]&gt;0,Menot[[#This Row],[€/km]]*Menot[[#This Row],[Kilometrit yht.]],"")</f>
        <v/>
      </c>
      <c r="H27" s="21"/>
      <c r="I27" s="21"/>
      <c r="J27" s="14" t="str">
        <f>IF(SUM(Menot[[#This Row],[Reitti yht. €]:[Osanotto-maksut (kuitit)]])&gt;0,SUM(Menot[[#This Row],[Reitti yht. €]:[Osanotto-maksut (kuitit)]]),"")</f>
        <v/>
      </c>
    </row>
    <row r="28" spans="1:10" ht="24.95" customHeight="1" x14ac:dyDescent="0.2">
      <c r="A28" s="22"/>
      <c r="B28" s="67"/>
      <c r="C28" s="67"/>
      <c r="D28" s="22"/>
      <c r="E28" s="23"/>
      <c r="F28" s="24"/>
      <c r="G28" s="25" t="str">
        <f>IF(Menot[[#This Row],[€/km]]*Menot[[#This Row],[Kilometrit yht.]]&gt;0,Menot[[#This Row],[€/km]]*Menot[[#This Row],[Kilometrit yht.]],"")</f>
        <v/>
      </c>
      <c r="H28" s="26"/>
      <c r="I28" s="26"/>
      <c r="J28" s="25" t="str">
        <f>IF(SUM(Menot[[#This Row],[Reitti yht. €]:[Osanotto-maksut (kuitit)]])&gt;0,SUM(Menot[[#This Row],[Reitti yht. €]:[Osanotto-maksut (kuitit)]]),"")</f>
        <v/>
      </c>
    </row>
    <row r="29" spans="1:10" ht="24.95" customHeight="1" x14ac:dyDescent="0.2">
      <c r="A29" s="19"/>
      <c r="B29" s="68"/>
      <c r="C29" s="68"/>
      <c r="D29" s="15"/>
      <c r="E29" s="31"/>
      <c r="F29" s="32"/>
      <c r="G29" s="20" t="str">
        <f>IF(Menot[[#This Row],[€/km]]*Menot[[#This Row],[Kilometrit yht.]]&gt;0,Menot[[#This Row],[€/km]]*Menot[[#This Row],[Kilometrit yht.]],"")</f>
        <v/>
      </c>
      <c r="H29" s="21"/>
      <c r="I29" s="21"/>
      <c r="J29" s="14" t="str">
        <f>IF(SUM(Menot[[#This Row],[Reitti yht. €]:[Osanotto-maksut (kuitit)]])&gt;0,SUM(Menot[[#This Row],[Reitti yht. €]:[Osanotto-maksut (kuitit)]]),"")</f>
        <v/>
      </c>
    </row>
    <row r="30" spans="1:10" ht="24.95" customHeight="1" x14ac:dyDescent="0.2">
      <c r="A30" s="22"/>
      <c r="B30" s="67"/>
      <c r="C30" s="67"/>
      <c r="D30" s="22"/>
      <c r="E30" s="64"/>
      <c r="F30" s="26"/>
      <c r="G30" s="25" t="str">
        <f>IF(Menot[[#This Row],[€/km]]*Menot[[#This Row],[Kilometrit yht.]]&gt;0,Menot[[#This Row],[€/km]]*Menot[[#This Row],[Kilometrit yht.]],"")</f>
        <v/>
      </c>
      <c r="H30" s="26"/>
      <c r="I30" s="26"/>
      <c r="J30" s="25" t="str">
        <f>IF(SUM(Menot[[#This Row],[Reitti yht. €]:[Osanotto-maksut (kuitit)]])&gt;0,SUM(Menot[[#This Row],[Reitti yht. €]:[Osanotto-maksut (kuitit)]]),"")</f>
        <v/>
      </c>
    </row>
    <row r="31" spans="1:10" ht="24.95" customHeight="1" x14ac:dyDescent="0.2">
      <c r="A31" s="15"/>
      <c r="B31" s="68"/>
      <c r="C31" s="68"/>
      <c r="D31" s="15"/>
      <c r="E31" s="16"/>
      <c r="F31" s="17"/>
      <c r="G31" s="14" t="str">
        <f>IF(Menot[[#This Row],[€/km]]*Menot[[#This Row],[Kilometrit yht.]]&gt;0,Menot[[#This Row],[€/km]]*Menot[[#This Row],[Kilometrit yht.]],"")</f>
        <v/>
      </c>
      <c r="H31" s="18"/>
      <c r="I31" s="18"/>
      <c r="J31" s="14" t="str">
        <f>IF(SUM(Menot[[#This Row],[Reitti yht. €]:[Osanotto-maksut (kuitit)]])&gt;0,SUM(Menot[[#This Row],[Reitti yht. €]:[Osanotto-maksut (kuitit)]]),"")</f>
        <v/>
      </c>
    </row>
    <row r="32" spans="1:10" ht="24.95" customHeight="1" x14ac:dyDescent="0.2">
      <c r="A32" s="22"/>
      <c r="B32" s="67"/>
      <c r="C32" s="67"/>
      <c r="D32" s="22"/>
      <c r="E32" s="23"/>
      <c r="F32" s="24"/>
      <c r="G32" s="25" t="str">
        <f>IF(Menot[[#This Row],[€/km]]*Menot[[#This Row],[Kilometrit yht.]]&gt;0,Menot[[#This Row],[€/km]]*Menot[[#This Row],[Kilometrit yht.]],"")</f>
        <v/>
      </c>
      <c r="H32" s="26"/>
      <c r="I32" s="26"/>
      <c r="J32" s="25" t="str">
        <f>IF(SUM(Menot[[#This Row],[Reitti yht. €]:[Osanotto-maksut (kuitit)]])&gt;0,SUM(Menot[[#This Row],[Reitti yht. €]:[Osanotto-maksut (kuitit)]]),"")</f>
        <v/>
      </c>
    </row>
    <row r="33" spans="1:10" ht="24.95" customHeight="1" x14ac:dyDescent="0.2">
      <c r="A33" s="19"/>
      <c r="B33" s="68"/>
      <c r="C33" s="68"/>
      <c r="D33" s="15"/>
      <c r="E33" s="31"/>
      <c r="F33" s="32"/>
      <c r="G33" s="20" t="str">
        <f>IF(Menot[[#This Row],[€/km]]*Menot[[#This Row],[Kilometrit yht.]]&gt;0,Menot[[#This Row],[€/km]]*Menot[[#This Row],[Kilometrit yht.]],"")</f>
        <v/>
      </c>
      <c r="H33" s="21"/>
      <c r="I33" s="21"/>
      <c r="J33" s="14" t="str">
        <f>IF(SUM(Menot[[#This Row],[Reitti yht. €]:[Osanotto-maksut (kuitit)]])&gt;0,SUM(Menot[[#This Row],[Reitti yht. €]:[Osanotto-maksut (kuitit)]]),"")</f>
        <v/>
      </c>
    </row>
    <row r="34" spans="1:10" ht="24.95" customHeight="1" thickBot="1" x14ac:dyDescent="0.25">
      <c r="A34" s="27"/>
      <c r="B34" s="69"/>
      <c r="C34" s="69"/>
      <c r="D34" s="27"/>
      <c r="E34" s="65"/>
      <c r="F34" s="29"/>
      <c r="G34" s="28" t="str">
        <f>IF(Menot[[#This Row],[€/km]]*Menot[[#This Row],[Kilometrit yht.]]&gt;0,Menot[[#This Row],[€/km]]*Menot[[#This Row],[Kilometrit yht.]],"")</f>
        <v/>
      </c>
      <c r="H34" s="29"/>
      <c r="I34" s="29"/>
      <c r="J34" s="28" t="str">
        <f>IF(SUM(Menot[[#This Row],[Reitti yht. €]:[Osanotto-maksut (kuitit)]])&gt;0,SUM(Menot[[#This Row],[Reitti yht. €]:[Osanotto-maksut (kuitit)]]),"")</f>
        <v/>
      </c>
    </row>
    <row r="35" spans="1:10" ht="24.95" customHeight="1" x14ac:dyDescent="0.2">
      <c r="A35" s="52" t="str">
        <f>IF(COUNTA(Menot[Matkan tarkoitus])&gt;0,CONCATENATE("Matkat yht: ",COUNTA(Menot[Matkan tarkoitus])),"")</f>
        <v/>
      </c>
      <c r="B35" s="53"/>
      <c r="C35" s="53"/>
      <c r="D35" s="53"/>
      <c r="E35" s="54" t="str">
        <f>IF(SUM(E11:E34) &gt; 0, CONCATENATE(SUM(E11:E34), " km"),"")</f>
        <v/>
      </c>
      <c r="F35" s="55" t="str">
        <f>IF(SUM(Menot[€/km])&gt;0,SUM(Menot[€/km]),"")</f>
        <v/>
      </c>
      <c r="G35" s="56" t="str">
        <f>IF(SUM(G11:G34)&gt;0,SUM(G11:G34),"")</f>
        <v/>
      </c>
      <c r="H35" s="56" t="str">
        <f>IF(SUM(H11:H34),SUM(H11:H34),"")</f>
        <v/>
      </c>
      <c r="I35" s="56" t="str">
        <f>IF(SUM(Menot[Osanotto-maksut (kuitit)])&gt;0,SUM(Menot[Osanotto-maksut (kuitit)]),"")</f>
        <v/>
      </c>
      <c r="J35" s="56" t="str">
        <f>IF(SUM(J11:J34)&gt;0,SUM(J11:J34),"")</f>
        <v/>
      </c>
    </row>
    <row r="36" spans="1:10" ht="20.25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</row>
    <row r="37" spans="1:10" ht="18.75" customHeight="1" x14ac:dyDescent="0.2">
      <c r="A37" s="57" t="s">
        <v>5</v>
      </c>
      <c r="B37" s="58"/>
      <c r="C37" s="75"/>
      <c r="D37" s="57" t="s">
        <v>6</v>
      </c>
      <c r="E37" s="58"/>
      <c r="F37" s="77"/>
      <c r="G37" s="57" t="s">
        <v>7</v>
      </c>
      <c r="H37" s="73"/>
      <c r="I37" s="73"/>
      <c r="J37" s="58"/>
    </row>
    <row r="38" spans="1:10" ht="42.75" customHeight="1" x14ac:dyDescent="0.2">
      <c r="A38" s="70"/>
      <c r="B38" s="72"/>
      <c r="C38" s="76"/>
      <c r="D38" s="70"/>
      <c r="E38" s="72"/>
      <c r="F38" s="77"/>
      <c r="G38" s="70"/>
      <c r="H38" s="71"/>
      <c r="I38" s="71"/>
      <c r="J38" s="72"/>
    </row>
    <row r="39" spans="1:10" ht="30" customHeight="1" x14ac:dyDescent="0.2">
      <c r="A39" s="5"/>
      <c r="B39" s="6"/>
      <c r="C39" s="6"/>
      <c r="D39" s="6"/>
      <c r="E39" s="6"/>
      <c r="F39" s="6"/>
      <c r="G39" s="4"/>
      <c r="H39" s="30"/>
      <c r="I39" s="30"/>
      <c r="J39" s="30"/>
    </row>
  </sheetData>
  <sheetProtection sheet="1" objects="1" scenarios="1" selectLockedCells="1"/>
  <dataConsolidate/>
  <mergeCells count="16">
    <mergeCell ref="G1:J1"/>
    <mergeCell ref="G38:J38"/>
    <mergeCell ref="H39:J39"/>
    <mergeCell ref="B8:E8"/>
    <mergeCell ref="B3:E3"/>
    <mergeCell ref="B4:E4"/>
    <mergeCell ref="B7:E7"/>
    <mergeCell ref="B6:E6"/>
    <mergeCell ref="B2:E2"/>
    <mergeCell ref="A37:B37"/>
    <mergeCell ref="A38:B38"/>
    <mergeCell ref="D37:E37"/>
    <mergeCell ref="D38:E38"/>
    <mergeCell ref="G37:J37"/>
    <mergeCell ref="A36:J36"/>
    <mergeCell ref="F8:G8"/>
  </mergeCells>
  <phoneticPr fontId="0" type="noConversion"/>
  <dataValidations xWindow="308" yWindow="769" count="11">
    <dataValidation allowBlank="1" showInputMessage="1" showErrorMessage="1" prompt="Tämä solu on vain Office-käyttöön" sqref="A39:F39" xr:uid="{00000000-0002-0000-0000-000024000000}"/>
    <dataValidation allowBlank="1" showInputMessage="1" showErrorMessage="1" promptTitle="Maksun saaja" prompt="Kirjoita maksun saaja tähän soluun" sqref="B4:E4" xr:uid="{46582CDB-8D2D-4361-8E3C-98F3FF55DDF8}"/>
    <dataValidation allowBlank="1" showInputMessage="1" showErrorMessage="1" promptTitle="Saajan henkilötunnus" prompt="Kirjoita hetu tähän soluun" sqref="B6:E6" xr:uid="{780C618A-C25C-438A-A4A3-6062236EF692}"/>
    <dataValidation allowBlank="1" showInputMessage="1" showErrorMessage="1" promptTitle="Saajan tilinumero" prompt="IBAN-muodossa_x000a_FIXX XXXX XXXX XXXX XX" sqref="B8:E8" xr:uid="{0673E6AA-3028-44BC-AD76-ECF88E03EB08}"/>
    <dataValidation allowBlank="1" showInputMessage="1" showErrorMessage="1" promptTitle="Ajoireitin kilometrit yhteensä" prompt="Reitin kilometrit yhteensä" sqref="E10" xr:uid="{74314D98-698E-4BCE-96E5-2FD249B4E000}"/>
    <dataValidation allowBlank="1" showInputMessage="1" showErrorMessage="1" promptTitle="Korvaus/km" prompt="Korvauksen suuruus kilometriltä" sqref="F10" xr:uid="{653E61A8-0516-4CD6-93F0-01BD80681BAC}"/>
    <dataValidation allowBlank="1" showInputMessage="1" showErrorMessage="1" promptTitle="Ajoreitti euroa" prompt="Kilometrit * euroa/km" sqref="G10" xr:uid="{46998C04-F7A5-4EC4-8056-DAE563400228}"/>
    <dataValidation allowBlank="1" showInputMessage="1" showErrorMessage="1" promptTitle="Osanottomaksut" prompt="Osanottomaksujen kuittien summa" sqref="I10" xr:uid="{894BF0E6-B641-4309-8080-BC9CC95AFD52}"/>
    <dataValidation allowBlank="1" showInputMessage="1" showErrorMessage="1" promptTitle="Rivi yhteensä" sqref="J10" xr:uid="{E34B1EC4-9455-4955-BDBF-6F5C8F1D42F4}"/>
    <dataValidation allowBlank="1" showInputMessage="1" showErrorMessage="1" promptTitle="Majoitus(kuitit)" prompt="Kuittien summa" sqref="H10" xr:uid="{1F2C9560-706C-46EF-AA74-54AE27A4FAB3}"/>
    <dataValidation allowBlank="1" showInputMessage="1" promptTitle="Lisätietoja" prompt="Tälle riville voi kirjoittaa lisätietoja" sqref="A36:J36" xr:uid="{4B00EF15-7BFB-4CA4-AC5A-FE3787C2B06F}"/>
  </dataValidations>
  <printOptions horizontalCentered="1"/>
  <pageMargins left="0.23622047244094491" right="0.23622047244094491" top="0.39370078740157483" bottom="0.39370078740157483" header="0" footer="0"/>
  <pageSetup scale="82" fitToHeight="0" orientation="portrait" horizontalDpi="200" verticalDpi="200" r:id="rId1"/>
  <headerFooter differentFirst="1" alignWithMargins="0">
    <oddFooter>Page &amp;P of &amp;N</oddFooter>
  </headerFooter>
  <ignoredErrors>
    <ignoredError sqref="A35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308" yWindow="769" count="1">
        <x14:dataValidation type="list" allowBlank="1" showInputMessage="1" promptTitle="Matkalaskun maksaja" prompt="Kirjoita matkalaskun maksaja tähän soluun" xr:uid="{B3F68B81-A5CB-488D-A219-C6924DEEC693}">
          <x14:formula1>
            <xm:f>Tietue!$E$2:$E$8</xm:f>
          </x14:formula1>
          <xm:sqref>B2:E2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0C39-798A-448F-A00B-9C9BDF8065B3}">
  <dimension ref="A1:F8"/>
  <sheetViews>
    <sheetView workbookViewId="0">
      <selection activeCell="E2" sqref="E2"/>
    </sheetView>
  </sheetViews>
  <sheetFormatPr defaultRowHeight="14.25" x14ac:dyDescent="0.2"/>
  <cols>
    <col min="5" max="5" width="31.375" customWidth="1"/>
    <col min="6" max="6" width="15" bestFit="1" customWidth="1"/>
  </cols>
  <sheetData>
    <row r="1" spans="1:6" ht="15" x14ac:dyDescent="0.25">
      <c r="A1" s="1" t="s">
        <v>12</v>
      </c>
      <c r="E1" s="1" t="s">
        <v>17</v>
      </c>
      <c r="F1" s="1" t="s">
        <v>26</v>
      </c>
    </row>
    <row r="2" spans="1:6" x14ac:dyDescent="0.2">
      <c r="A2" t="s">
        <v>13</v>
      </c>
      <c r="E2" t="s">
        <v>18</v>
      </c>
      <c r="F2" s="7">
        <f ca="1">NOW()</f>
        <v>45807.744288078706</v>
      </c>
    </row>
    <row r="3" spans="1:6" x14ac:dyDescent="0.2">
      <c r="A3" t="s">
        <v>14</v>
      </c>
      <c r="E3" t="s">
        <v>20</v>
      </c>
    </row>
    <row r="4" spans="1:6" x14ac:dyDescent="0.2">
      <c r="A4" t="s">
        <v>15</v>
      </c>
      <c r="E4" t="s">
        <v>19</v>
      </c>
    </row>
    <row r="5" spans="1:6" x14ac:dyDescent="0.2">
      <c r="A5" t="s">
        <v>16</v>
      </c>
      <c r="E5" t="s">
        <v>23</v>
      </c>
    </row>
    <row r="6" spans="1:6" x14ac:dyDescent="0.2">
      <c r="E6" t="s">
        <v>22</v>
      </c>
    </row>
    <row r="7" spans="1:6" x14ac:dyDescent="0.2">
      <c r="E7" t="s">
        <v>24</v>
      </c>
    </row>
    <row r="8" spans="1:6" x14ac:dyDescent="0.2">
      <c r="E8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TM02805716</Templat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Kuluilmoitus</vt:lpstr>
      <vt:lpstr>Tietue</vt:lpstr>
      <vt:lpstr>Kuluilmoitus!Tulostusalue</vt:lpstr>
      <vt:lpstr>Kuluilmoitus!Tulostusotsikot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HPi5mini</dc:creator>
  <cp:lastModifiedBy>Petri Kiviniemi</cp:lastModifiedBy>
  <cp:lastPrinted>2025-05-30T14:51:21Z</cp:lastPrinted>
  <dcterms:created xsi:type="dcterms:W3CDTF">2017-12-16T09:12:32Z</dcterms:created>
  <dcterms:modified xsi:type="dcterms:W3CDTF">2025-05-30T14:51:48Z</dcterms:modified>
</cp:coreProperties>
</file>